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Wesley de Almeida\"/>
    </mc:Choice>
  </mc:AlternateContent>
  <xr:revisionPtr revIDLastSave="0" documentId="13_ncr:1_{3409BBB0-1B1B-416F-962D-269B92A75B80}" xr6:coauthVersionLast="36" xr6:coauthVersionMax="47" xr10:uidLastSave="{00000000-0000-0000-0000-000000000000}"/>
  <bookViews>
    <workbookView xWindow="-120" yWindow="-120" windowWidth="29040" windowHeight="15840" xr2:uid="{77771B40-3A30-493B-99BD-C52CA9ECE693}"/>
  </bookViews>
  <sheets>
    <sheet name="CAIXAS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26" i="1"/>
  <c r="F25" i="1"/>
  <c r="F24" i="1"/>
  <c r="F23" i="1"/>
  <c r="F21" i="1"/>
  <c r="F16" i="1"/>
  <c r="F15" i="1"/>
  <c r="F14" i="1"/>
  <c r="F12" i="1"/>
  <c r="F11" i="1"/>
  <c r="F10" i="1"/>
  <c r="F9" i="1"/>
  <c r="F8" i="1"/>
  <c r="F6" i="1"/>
  <c r="G33" i="1" l="1"/>
  <c r="G34" i="1"/>
  <c r="G35" i="1"/>
  <c r="G32" i="1"/>
  <c r="G27" i="1"/>
  <c r="G22" i="1"/>
  <c r="G23" i="1"/>
  <c r="G24" i="1"/>
  <c r="G25" i="1"/>
  <c r="G26" i="1"/>
  <c r="G21" i="1"/>
  <c r="G6" i="1"/>
  <c r="G7" i="1"/>
  <c r="G8" i="1"/>
  <c r="G9" i="1"/>
  <c r="G10" i="1"/>
  <c r="G11" i="1"/>
  <c r="G12" i="1"/>
  <c r="G13" i="1"/>
  <c r="G14" i="1"/>
  <c r="G15" i="1"/>
  <c r="G16" i="1"/>
  <c r="G5" i="1"/>
  <c r="H28" i="1"/>
  <c r="H17" i="1"/>
  <c r="H36" i="1"/>
  <c r="G28" i="1" l="1"/>
  <c r="G17" i="1"/>
  <c r="G36" i="1"/>
  <c r="H38" i="1" l="1"/>
</calcChain>
</file>

<file path=xl/sharedStrings.xml><?xml version="1.0" encoding="utf-8"?>
<sst xmlns="http://schemas.openxmlformats.org/spreadsheetml/2006/main" count="74" uniqueCount="31">
  <si>
    <t>Caixa de passagem fabricada em concreto pré-moldado, dimensões 3100x2300x1720mm, com tampa articulada de ferro fundido Ø800mm com a descrição "ELÉTRICA- BAIXA TENSÃO".</t>
  </si>
  <si>
    <t>UN</t>
  </si>
  <si>
    <t>Caixa de passagem fabricada em concreto pré-moldado, dimensões 2000x2000x1720mm, com tampa articulada de ferro fundido Ø800mm com a descrição "ELÉTRICA- BAIXA TENSÃO".</t>
  </si>
  <si>
    <t>Caixa de passagem fabricada em concreto pré-moldado, dimensões, 3000x3000x2100mm, com tampa articulada de ferro fundido Ø800mm com a descrição "ELÉTRICA- BAIXA TENSÃO".</t>
  </si>
  <si>
    <t>Caixa de passagem fabricada em concreto pré-moldado, dimensões 1300x1300x1400mm, com tampa articulada de ferro fundido Ø800mm com a descrição "ELÉTRICA- BAIXA TENSÃO".</t>
  </si>
  <si>
    <t>Caixa de passagem fabricada em concreto pré-moldado, dimensões 1100x1100x1240mm, com tampa articulada de ferro fundido Ø800mm com a descrição "ELÉTRICA- BAIXA TENSÃO".</t>
  </si>
  <si>
    <t>Caixa de passagem fabricada em concreto pré-moldado, dimensões 1800x1800x1800mm, com tampa articulada de ferro fundido Ø600mm com a descrição "ELÉTRICA- MÉDIA TENSÃO".</t>
  </si>
  <si>
    <t>Caixa de passagem fabricada em concreto pré-moldado, dimensões 1800x1800x2720mm, com tampa articulada de ferro fundido Ø600mm com a descrição "ELÉTRICA- MÉDIA TENSÃO".</t>
  </si>
  <si>
    <t>Caixa de passagem fabricada em concreto pré-moldado, dimensões 1800x1800x1600mm, com tampa articulada de ferro fundido Ø600mm com a descrição "ELÉTRICA- MÉDIA TENSÃO".</t>
  </si>
  <si>
    <t>ETG 01</t>
  </si>
  <si>
    <t>Caixa de passagem de concreto, tampa de concreto, dimensões (250x250x250)mm</t>
  </si>
  <si>
    <t>Caixa de passagem fabricada em concreto pré moldado, dimensão: 400x400x400mm</t>
  </si>
  <si>
    <t>Caixa de passagem subterrânea, fabricada em concreto pré-molado tipo R2, dimensões: 107x52x50 cm</t>
  </si>
  <si>
    <t>CAIXA DE ALVENARIA 80x80X60cm, PAREDE MÍNIMA 15cm, COM TAMPA DE CONCRETO COM SOBRECARGA DE 500kg/m², COM EMBOSSO E REVESTIMENTO INTERNO IMPERMEABILIZADO</t>
  </si>
  <si>
    <t>ITEM</t>
  </si>
  <si>
    <t>DESCRIÇÃO</t>
  </si>
  <si>
    <t>QUANT</t>
  </si>
  <si>
    <t>Caixa de passagem fabricada em concreto pré-moldado, dimensões 3200x1350x1720mm, com tampa articulada de ferro fundido Ø800mm com a descrição "ELÉTRICA- BAIXA TENSÃO".</t>
  </si>
  <si>
    <t>Caixa de passagem fabricada em concreto pré-moldado, dimensões, 2300x2000x1720mm, com tampa articulada de ferro fundido Ø800mm com a descrição "ELÉTRICA- BAIXA TENSÃO".</t>
  </si>
  <si>
    <t>Caixa de passagem fabricada em concreto pré-moldado, dimensões 1200x1200x1720mm, com tampa articulada de ferro fundido Ø800mm com a descrição "ELÉTRICA- BAIXA TENSÃO".</t>
  </si>
  <si>
    <t>ETG 02</t>
  </si>
  <si>
    <t>Caixa de passagem fabricada em alumínio, dimensões 200x200x100mm.</t>
  </si>
  <si>
    <t>Caixa de passagem fabricada em concreto pré-moldado, dimensões 400x400x400mm.</t>
  </si>
  <si>
    <t>ETG 11</t>
  </si>
  <si>
    <t>Caixa de passagem fabricada em concreto pré-moldado, dimensões 1200x1200x1400mm, com tampa articulada de ferro fundido Ø800mm com a descrição "ELÉTRICA- BAIXA TENSÃO".</t>
  </si>
  <si>
    <t>peça</t>
  </si>
  <si>
    <t>VALOR UNT</t>
  </si>
  <si>
    <t>VALOR TOTAL</t>
  </si>
  <si>
    <t>FRETE</t>
  </si>
  <si>
    <t>VALOR TOTAL ORÇAMENTO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</si>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</sst>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0000"/>
      <name val="Arial"/>
      <family val="2"/>
      <charset val="1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4" fontId="0" fillId="2" borderId="1" xfId="1" applyFont="1" applyFill="1" applyBorder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/>
    <xf numFmtId="44" fontId="0" fillId="0" borderId="3" xfId="1" applyFont="1" applyFill="1" applyBorder="1"/>
    <xf numFmtId="44" fontId="0" fillId="0" borderId="4" xfId="1" applyFont="1" applyFill="1" applyBorder="1"/>
    <xf numFmtId="44" fontId="0" fillId="2" borderId="1" xfId="0" applyNumberFormat="1" applyFill="1" applyBorder="1" applyAlignment="1">
      <alignment vertical="center"/>
    </xf>
    <xf numFmtId="44" fontId="0" fillId="0" borderId="1" xfId="1" applyFont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13917-E07B-4709-B0B9-DA6D7195A0FA}">
  <dimension ref="B3:H38"/>
  <sheetViews>
    <sheetView tabSelected="1" topLeftCell="A13" zoomScale="70" zoomScaleNormal="70" workbookViewId="0">
      <selection activeCell="C36" sqref="C36:F36"/>
    </sheetView>
  </sheetViews>
  <sheetFormatPr defaultRowHeight="14.4" x14ac:dyDescent="0.3"/>
  <cols>
    <col min="2" max="2" width="9.109375" style="4"/>
    <col min="3" max="3" width="89.6640625" customWidth="1"/>
    <col min="5" max="5" width="15.109375" customWidth="1"/>
    <col min="6" max="6" width="19.6640625" customWidth="1"/>
    <col min="7" max="7" width="20" customWidth="1"/>
    <col min="8" max="8" width="21.44140625" customWidth="1"/>
  </cols>
  <sheetData>
    <row r="3" spans="2:8" ht="18" x14ac:dyDescent="0.35">
      <c r="B3" s="32" t="s">
        <v>9</v>
      </c>
      <c r="C3" s="33"/>
      <c r="D3" s="33"/>
      <c r="E3" s="33"/>
      <c r="F3" s="33"/>
      <c r="G3" s="33"/>
      <c r="H3" s="34"/>
    </row>
    <row r="4" spans="2:8" ht="18" x14ac:dyDescent="0.35">
      <c r="B4" s="9" t="s">
        <v>14</v>
      </c>
      <c r="C4" s="9" t="s">
        <v>15</v>
      </c>
      <c r="D4" s="9" t="s">
        <v>1</v>
      </c>
      <c r="E4" s="9" t="s">
        <v>16</v>
      </c>
      <c r="F4" s="9" t="s">
        <v>26</v>
      </c>
      <c r="G4" s="9" t="s">
        <v>27</v>
      </c>
      <c r="H4" s="9" t="s">
        <v>28</v>
      </c>
    </row>
    <row r="5" spans="2:8" ht="27.6" x14ac:dyDescent="0.3">
      <c r="B5" s="3">
        <v>1</v>
      </c>
      <c r="C5" s="1" t="s">
        <v>0</v>
      </c>
      <c r="D5" s="2" t="s">
        <v>1</v>
      </c>
      <c r="E5" s="3">
        <v>1</v>
      </c>
      <c r="F5" s="25"/>
      <c r="G5" s="25">
        <f>E5*F5</f>
        <v>0</v>
      </c>
      <c r="H5" s="25"/>
    </row>
    <row r="6" spans="2:8" ht="27.6" x14ac:dyDescent="0.3">
      <c r="B6" s="3">
        <v>2</v>
      </c>
      <c r="C6" s="1" t="s">
        <v>2</v>
      </c>
      <c r="D6" s="2" t="s">
        <v>1</v>
      </c>
      <c r="E6" s="3">
        <v>1</v>
      </c>
      <c r="F6" s="25">
        <f>7679.45+6691.07+2010.2</f>
        <v>16380.720000000001</v>
      </c>
      <c r="G6" s="25">
        <f t="shared" ref="G6:G16" si="0">E6*F6</f>
        <v>16380.720000000001</v>
      </c>
      <c r="H6" s="25"/>
    </row>
    <row r="7" spans="2:8" ht="27.6" x14ac:dyDescent="0.3">
      <c r="B7" s="3">
        <v>3</v>
      </c>
      <c r="C7" s="1" t="s">
        <v>3</v>
      </c>
      <c r="D7" s="2" t="s">
        <v>1</v>
      </c>
      <c r="E7" s="3">
        <v>1</v>
      </c>
      <c r="F7" s="25"/>
      <c r="G7" s="25">
        <f t="shared" si="0"/>
        <v>0</v>
      </c>
      <c r="H7" s="25"/>
    </row>
    <row r="8" spans="2:8" ht="27.6" x14ac:dyDescent="0.3">
      <c r="B8" s="3">
        <v>4</v>
      </c>
      <c r="C8" s="1" t="s">
        <v>4</v>
      </c>
      <c r="D8" s="2" t="s">
        <v>1</v>
      </c>
      <c r="E8" s="3">
        <v>3</v>
      </c>
      <c r="F8" s="25">
        <f>4475.19+729.6</f>
        <v>5204.79</v>
      </c>
      <c r="G8" s="25">
        <f t="shared" si="0"/>
        <v>15614.369999999999</v>
      </c>
      <c r="H8" s="25"/>
    </row>
    <row r="9" spans="2:8" ht="27.6" x14ac:dyDescent="0.3">
      <c r="B9" s="3">
        <v>5</v>
      </c>
      <c r="C9" s="1" t="s">
        <v>5</v>
      </c>
      <c r="D9" s="2" t="s">
        <v>1</v>
      </c>
      <c r="E9" s="3">
        <v>1</v>
      </c>
      <c r="F9" s="25">
        <f>3953.55+558.6</f>
        <v>4512.1500000000005</v>
      </c>
      <c r="G9" s="25">
        <f t="shared" si="0"/>
        <v>4512.1500000000005</v>
      </c>
      <c r="H9" s="25"/>
    </row>
    <row r="10" spans="2:8" ht="27.6" x14ac:dyDescent="0.3">
      <c r="B10" s="3">
        <v>6</v>
      </c>
      <c r="C10" s="1" t="s">
        <v>6</v>
      </c>
      <c r="D10" s="2" t="s">
        <v>1</v>
      </c>
      <c r="E10" s="3">
        <v>3</v>
      </c>
      <c r="F10" s="25">
        <f>5745.27+1140</f>
        <v>6885.27</v>
      </c>
      <c r="G10" s="25">
        <f t="shared" si="0"/>
        <v>20655.810000000001</v>
      </c>
      <c r="H10" s="25"/>
    </row>
    <row r="11" spans="2:8" ht="27.6" x14ac:dyDescent="0.3">
      <c r="B11" s="3">
        <v>7</v>
      </c>
      <c r="C11" s="1" t="s">
        <v>7</v>
      </c>
      <c r="D11" s="2" t="s">
        <v>1</v>
      </c>
      <c r="E11" s="3">
        <v>1</v>
      </c>
      <c r="F11" s="25">
        <f>5745.27+1140+3560.06</f>
        <v>10445.33</v>
      </c>
      <c r="G11" s="25">
        <f t="shared" si="0"/>
        <v>10445.33</v>
      </c>
      <c r="H11" s="25"/>
    </row>
    <row r="12" spans="2:8" ht="27.6" x14ac:dyDescent="0.3">
      <c r="B12" s="3">
        <v>8</v>
      </c>
      <c r="C12" s="1" t="s">
        <v>8</v>
      </c>
      <c r="D12" s="2" t="s">
        <v>1</v>
      </c>
      <c r="E12" s="3">
        <v>2</v>
      </c>
      <c r="F12" s="25">
        <f>5457.99</f>
        <v>5457.99</v>
      </c>
      <c r="G12" s="25">
        <f t="shared" si="0"/>
        <v>10915.98</v>
      </c>
      <c r="H12" s="25"/>
    </row>
    <row r="13" spans="2:8" x14ac:dyDescent="0.3">
      <c r="B13" s="3">
        <v>9</v>
      </c>
      <c r="C13" s="1" t="s">
        <v>10</v>
      </c>
      <c r="D13" s="2" t="s">
        <v>1</v>
      </c>
      <c r="E13" s="3">
        <v>2</v>
      </c>
      <c r="F13" s="25">
        <v>1140</v>
      </c>
      <c r="G13" s="25">
        <f t="shared" si="0"/>
        <v>2280</v>
      </c>
      <c r="H13" s="25"/>
    </row>
    <row r="14" spans="2:8" x14ac:dyDescent="0.3">
      <c r="B14" s="3">
        <v>10</v>
      </c>
      <c r="C14" s="5" t="s">
        <v>11</v>
      </c>
      <c r="D14" s="2" t="s">
        <v>1</v>
      </c>
      <c r="E14" s="6">
        <v>1</v>
      </c>
      <c r="F14" s="25">
        <f>2622.99+110.25</f>
        <v>2733.24</v>
      </c>
      <c r="G14" s="25">
        <f t="shared" si="0"/>
        <v>2733.24</v>
      </c>
      <c r="H14" s="25"/>
    </row>
    <row r="15" spans="2:8" ht="27.6" x14ac:dyDescent="0.3">
      <c r="B15" s="3">
        <v>11</v>
      </c>
      <c r="C15" s="7" t="s">
        <v>12</v>
      </c>
      <c r="D15" s="2" t="s">
        <v>1</v>
      </c>
      <c r="E15" s="8">
        <v>2</v>
      </c>
      <c r="F15" s="25">
        <f>3082.26</f>
        <v>3082.26</v>
      </c>
      <c r="G15" s="25">
        <f t="shared" si="0"/>
        <v>6164.52</v>
      </c>
      <c r="H15" s="25"/>
    </row>
    <row r="16" spans="2:8" ht="41.4" x14ac:dyDescent="0.3">
      <c r="B16" s="3">
        <v>12</v>
      </c>
      <c r="C16" s="1" t="s">
        <v>13</v>
      </c>
      <c r="D16" s="2" t="s">
        <v>1</v>
      </c>
      <c r="E16" s="2">
        <v>1</v>
      </c>
      <c r="F16" s="25">
        <f>3916.67+459.8</f>
        <v>4376.47</v>
      </c>
      <c r="G16" s="25">
        <f t="shared" si="0"/>
        <v>4376.47</v>
      </c>
      <c r="H16" s="25"/>
    </row>
    <row r="17" spans="2:8" x14ac:dyDescent="0.3">
      <c r="B17" s="15"/>
      <c r="C17" s="29" t="s">
        <v>30</v>
      </c>
      <c r="D17" s="30"/>
      <c r="E17" s="30"/>
      <c r="F17" s="31"/>
      <c r="G17" s="16">
        <f>SUM(G5:G16)</f>
        <v>94078.590000000011</v>
      </c>
      <c r="H17" s="16">
        <f>SUM(H5:H16)</f>
        <v>0</v>
      </c>
    </row>
    <row r="18" spans="2:8" x14ac:dyDescent="0.3">
      <c r="B18" s="17"/>
      <c r="C18" s="18"/>
      <c r="D18" s="19"/>
      <c r="E18" s="20"/>
      <c r="F18" s="21"/>
      <c r="G18" s="22"/>
      <c r="H18" s="23"/>
    </row>
    <row r="19" spans="2:8" ht="18" x14ac:dyDescent="0.35">
      <c r="B19" s="32" t="s">
        <v>20</v>
      </c>
      <c r="C19" s="33"/>
      <c r="D19" s="33"/>
      <c r="E19" s="33"/>
      <c r="F19" s="33"/>
      <c r="G19" s="33"/>
      <c r="H19" s="34"/>
    </row>
    <row r="20" spans="2:8" ht="18" x14ac:dyDescent="0.35">
      <c r="B20" s="9" t="s">
        <v>14</v>
      </c>
      <c r="C20" s="9" t="s">
        <v>15</v>
      </c>
      <c r="D20" s="9" t="s">
        <v>1</v>
      </c>
      <c r="E20" s="9" t="s">
        <v>16</v>
      </c>
      <c r="F20" s="9" t="s">
        <v>26</v>
      </c>
      <c r="G20" s="9" t="s">
        <v>27</v>
      </c>
      <c r="H20" s="9" t="s">
        <v>28</v>
      </c>
    </row>
    <row r="21" spans="2:8" ht="27.6" x14ac:dyDescent="0.3">
      <c r="B21" s="3">
        <v>1</v>
      </c>
      <c r="C21" s="1" t="s">
        <v>2</v>
      </c>
      <c r="D21" s="2" t="s">
        <v>1</v>
      </c>
      <c r="E21" s="3">
        <v>4</v>
      </c>
      <c r="F21" s="25">
        <f>7679.45+6691.07+2010.2</f>
        <v>16380.720000000001</v>
      </c>
      <c r="G21" s="25">
        <f>E21*F21</f>
        <v>65522.880000000005</v>
      </c>
      <c r="H21" s="25"/>
    </row>
    <row r="22" spans="2:8" ht="27.6" x14ac:dyDescent="0.3">
      <c r="B22" s="3">
        <v>2</v>
      </c>
      <c r="C22" s="1" t="s">
        <v>17</v>
      </c>
      <c r="D22" s="2" t="s">
        <v>1</v>
      </c>
      <c r="E22" s="3">
        <v>1</v>
      </c>
      <c r="F22" s="25"/>
      <c r="G22" s="25">
        <f t="shared" ref="G22:G26" si="1">E22*F22</f>
        <v>0</v>
      </c>
      <c r="H22" s="25"/>
    </row>
    <row r="23" spans="2:8" ht="27.6" x14ac:dyDescent="0.3">
      <c r="B23" s="3">
        <v>3</v>
      </c>
      <c r="C23" s="1" t="s">
        <v>18</v>
      </c>
      <c r="D23" s="2" t="s">
        <v>1</v>
      </c>
      <c r="E23" s="3">
        <v>1</v>
      </c>
      <c r="F23" s="25">
        <f>9101.33+7488.71+2770.2</f>
        <v>19360.240000000002</v>
      </c>
      <c r="G23" s="25">
        <f t="shared" si="1"/>
        <v>19360.240000000002</v>
      </c>
      <c r="H23" s="25"/>
    </row>
    <row r="24" spans="2:8" ht="27.6" x14ac:dyDescent="0.3">
      <c r="B24" s="3">
        <v>4</v>
      </c>
      <c r="C24" s="1" t="s">
        <v>19</v>
      </c>
      <c r="D24" s="2" t="s">
        <v>1</v>
      </c>
      <c r="E24" s="3">
        <v>1</v>
      </c>
      <c r="F24" s="25">
        <f>4444.95+558.6</f>
        <v>5003.55</v>
      </c>
      <c r="G24" s="25">
        <f t="shared" si="1"/>
        <v>5003.55</v>
      </c>
      <c r="H24" s="25"/>
    </row>
    <row r="25" spans="2:8" ht="27.6" x14ac:dyDescent="0.3">
      <c r="B25" s="3">
        <v>5</v>
      </c>
      <c r="C25" s="1" t="s">
        <v>6</v>
      </c>
      <c r="D25" s="2" t="s">
        <v>1</v>
      </c>
      <c r="E25" s="3">
        <v>3</v>
      </c>
      <c r="F25" s="25">
        <f>5745.27+1140</f>
        <v>6885.27</v>
      </c>
      <c r="G25" s="25">
        <f t="shared" si="1"/>
        <v>20655.810000000001</v>
      </c>
      <c r="H25" s="25"/>
    </row>
    <row r="26" spans="2:8" x14ac:dyDescent="0.3">
      <c r="B26" s="3">
        <v>6</v>
      </c>
      <c r="C26" s="10" t="s">
        <v>11</v>
      </c>
      <c r="D26" s="2" t="s">
        <v>1</v>
      </c>
      <c r="E26" s="6">
        <v>2</v>
      </c>
      <c r="F26" s="25">
        <f>2622.99+110.25</f>
        <v>2733.24</v>
      </c>
      <c r="G26" s="25">
        <f t="shared" si="1"/>
        <v>5466.48</v>
      </c>
      <c r="H26" s="25"/>
    </row>
    <row r="27" spans="2:8" x14ac:dyDescent="0.3">
      <c r="B27" s="3">
        <v>7</v>
      </c>
      <c r="C27" s="11" t="s">
        <v>21</v>
      </c>
      <c r="D27" s="2" t="s">
        <v>1</v>
      </c>
      <c r="E27" s="8">
        <v>4</v>
      </c>
      <c r="F27" s="25"/>
      <c r="G27" s="25">
        <f>E27*F27</f>
        <v>0</v>
      </c>
      <c r="H27" s="25"/>
    </row>
    <row r="28" spans="2:8" x14ac:dyDescent="0.3">
      <c r="B28" s="15"/>
      <c r="C28" s="29" t="s">
        <v>30</v>
      </c>
      <c r="D28" s="30"/>
      <c r="E28" s="30"/>
      <c r="F28" s="31"/>
      <c r="G28" s="16">
        <f>SUM(G21:G27)</f>
        <v>116008.96000000001</v>
      </c>
      <c r="H28" s="16">
        <f>SUM(H21:H27)</f>
        <v>0</v>
      </c>
    </row>
    <row r="29" spans="2:8" x14ac:dyDescent="0.3">
      <c r="B29" s="17"/>
      <c r="C29" s="18"/>
      <c r="D29" s="19"/>
      <c r="E29" s="20"/>
      <c r="F29" s="21"/>
      <c r="G29" s="22"/>
      <c r="H29" s="23"/>
    </row>
    <row r="30" spans="2:8" ht="18" x14ac:dyDescent="0.35">
      <c r="B30" s="32" t="s">
        <v>23</v>
      </c>
      <c r="C30" s="33"/>
      <c r="D30" s="33"/>
      <c r="E30" s="33"/>
      <c r="F30" s="33"/>
      <c r="G30" s="33"/>
      <c r="H30" s="34"/>
    </row>
    <row r="31" spans="2:8" ht="18" x14ac:dyDescent="0.35">
      <c r="B31" s="9" t="s">
        <v>14</v>
      </c>
      <c r="C31" s="9" t="s">
        <v>15</v>
      </c>
      <c r="D31" s="9" t="s">
        <v>1</v>
      </c>
      <c r="E31" s="9" t="s">
        <v>16</v>
      </c>
      <c r="F31" s="9" t="s">
        <v>26</v>
      </c>
      <c r="G31" s="9" t="s">
        <v>27</v>
      </c>
      <c r="H31" s="9" t="s">
        <v>28</v>
      </c>
    </row>
    <row r="32" spans="2:8" ht="27.6" x14ac:dyDescent="0.3">
      <c r="B32" s="3">
        <v>1</v>
      </c>
      <c r="C32" s="1" t="s">
        <v>24</v>
      </c>
      <c r="D32" s="12" t="s">
        <v>25</v>
      </c>
      <c r="E32" s="3">
        <v>4</v>
      </c>
      <c r="F32" s="25">
        <f>4150.11+558.6</f>
        <v>4708.71</v>
      </c>
      <c r="G32" s="25">
        <f>E32*F32</f>
        <v>18834.84</v>
      </c>
      <c r="H32" s="25"/>
    </row>
    <row r="33" spans="2:8" x14ac:dyDescent="0.3">
      <c r="B33" s="3">
        <v>2</v>
      </c>
      <c r="C33" s="1" t="s">
        <v>22</v>
      </c>
      <c r="D33" s="2" t="s">
        <v>1</v>
      </c>
      <c r="E33" s="8">
        <v>3</v>
      </c>
      <c r="F33" s="25">
        <v>2733.24</v>
      </c>
      <c r="G33" s="25">
        <f t="shared" ref="G33:G35" si="2">E33*F33</f>
        <v>8199.7199999999993</v>
      </c>
      <c r="H33" s="25"/>
    </row>
    <row r="34" spans="2:8" ht="27.6" x14ac:dyDescent="0.3">
      <c r="B34" s="3">
        <v>3</v>
      </c>
      <c r="C34" s="7" t="s">
        <v>12</v>
      </c>
      <c r="D34" s="2" t="s">
        <v>1</v>
      </c>
      <c r="E34" s="8">
        <v>2</v>
      </c>
      <c r="F34" s="25">
        <v>3082.26</v>
      </c>
      <c r="G34" s="25">
        <f t="shared" si="2"/>
        <v>6164.52</v>
      </c>
      <c r="H34" s="25"/>
    </row>
    <row r="35" spans="2:8" x14ac:dyDescent="0.3">
      <c r="B35" s="3">
        <v>4</v>
      </c>
      <c r="C35" s="5" t="s">
        <v>11</v>
      </c>
      <c r="D35" s="2" t="s">
        <v>1</v>
      </c>
      <c r="E35" s="6">
        <v>3</v>
      </c>
      <c r="F35" s="25">
        <v>2733.24</v>
      </c>
      <c r="G35" s="25">
        <f t="shared" si="2"/>
        <v>8199.7199999999993</v>
      </c>
      <c r="H35" s="25"/>
    </row>
    <row r="36" spans="2:8" x14ac:dyDescent="0.3">
      <c r="B36" s="15"/>
      <c r="C36" s="29" t="s">
        <v>30</v>
      </c>
      <c r="D36" s="30"/>
      <c r="E36" s="30"/>
      <c r="F36" s="31"/>
      <c r="G36" s="16">
        <f>SUM(G32:G35)</f>
        <v>41398.800000000003</v>
      </c>
      <c r="H36" s="16">
        <f>SUM(H32:H35)</f>
        <v>0</v>
      </c>
    </row>
    <row r="38" spans="2:8" s="14" customFormat="1" ht="30" customHeight="1" x14ac:dyDescent="0.3">
      <c r="B38" s="13"/>
      <c r="E38" s="26" t="s">
        <v>29</v>
      </c>
      <c r="F38" s="27"/>
      <c r="G38" s="28"/>
      <c r="H38" s="24">
        <f>G36+H36+G28+H28+G17+H17</f>
        <v>251486.35000000003</v>
      </c>
    </row>
  </sheetData>
  <mergeCells count="7">
    <mergeCell ref="E38:G38"/>
    <mergeCell ref="C17:F17"/>
    <mergeCell ref="C28:F28"/>
    <mergeCell ref="C36:F36"/>
    <mergeCell ref="B3:H3"/>
    <mergeCell ref="B19:H19"/>
    <mergeCell ref="B30:H3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CAIXAS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Moeller</dc:creator>
  <cp:lastModifiedBy>User</cp:lastModifiedBy>
  <dcterms:created xsi:type="dcterms:W3CDTF">2024-01-29T17:36:58Z</dcterms:created>
  <dcterms:modified xsi:type="dcterms:W3CDTF">2024-02-05T17:11:16Z</dcterms:modified>
</cp:coreProperties>
</file>